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essi\Documents\Legal\Price Lists\4866\"/>
    </mc:Choice>
  </mc:AlternateContent>
  <xr:revisionPtr revIDLastSave="0" documentId="8_{E552A171-0D04-4964-A2AE-CF0C8D57CA76}" xr6:coauthVersionLast="47" xr6:coauthVersionMax="47" xr10:uidLastSave="{00000000-0000-0000-0000-000000000000}"/>
  <bookViews>
    <workbookView xWindow="-108" yWindow="-108" windowWidth="23256" windowHeight="12576" xr2:uid="{4ED997C5-81C8-415D-84B6-3162C9ED53D0}"/>
  </bookViews>
  <sheets>
    <sheet name="TX DIR Direct Pricing" sheetId="51" r:id="rId1"/>
    <sheet name="Reseller Retail Pricing" sheetId="48" r:id="rId2"/>
  </sheets>
  <definedNames>
    <definedName name="Custom">#REF!</definedName>
    <definedName name="Description">#REF!</definedName>
    <definedName name="Description1">#REF!</definedName>
    <definedName name="FluencyPN">#REF!</definedName>
    <definedName name="FluencyPN1">#REF!</definedName>
    <definedName name="Pricing">#REF!</definedName>
    <definedName name="Pricing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51" l="1"/>
  <c r="E37" i="51"/>
  <c r="E38" i="51"/>
  <c r="E39" i="51"/>
  <c r="E40" i="51"/>
  <c r="E41" i="51"/>
  <c r="E42" i="51"/>
  <c r="E43" i="51"/>
  <c r="E44" i="51"/>
  <c r="E45" i="51"/>
  <c r="E35" i="51"/>
  <c r="E17" i="51"/>
  <c r="E18" i="51"/>
  <c r="E19" i="51"/>
  <c r="E20" i="51"/>
  <c r="E21" i="51"/>
  <c r="E22" i="51"/>
  <c r="E23" i="51"/>
  <c r="E24" i="51"/>
  <c r="E25" i="51"/>
  <c r="E26" i="51"/>
  <c r="E16" i="51"/>
  <c r="E11" i="51"/>
  <c r="E12" i="51"/>
  <c r="E13" i="51"/>
  <c r="E14" i="51"/>
  <c r="E10" i="51"/>
  <c r="B1" i="51" l="1"/>
  <c r="H43" i="48" l="1"/>
  <c r="J43" i="48" s="1"/>
  <c r="F43" i="48"/>
  <c r="E43" i="48"/>
  <c r="H42" i="48"/>
  <c r="J42" i="48" s="1"/>
  <c r="F42" i="48"/>
  <c r="E42" i="48"/>
  <c r="H41" i="48"/>
  <c r="J41" i="48" s="1"/>
  <c r="F41" i="48"/>
  <c r="E41" i="48"/>
  <c r="H40" i="48"/>
  <c r="J40" i="48" s="1"/>
  <c r="F40" i="48"/>
  <c r="E40" i="48"/>
  <c r="H39" i="48"/>
  <c r="J39" i="48" s="1"/>
  <c r="F39" i="48"/>
  <c r="E39" i="48"/>
  <c r="H38" i="48"/>
  <c r="J38" i="48" s="1"/>
  <c r="F38" i="48"/>
  <c r="E38" i="48"/>
  <c r="H37" i="48"/>
  <c r="J37" i="48" s="1"/>
  <c r="F37" i="48"/>
  <c r="E37" i="48"/>
  <c r="H36" i="48"/>
  <c r="J36" i="48" s="1"/>
  <c r="F36" i="48"/>
  <c r="E36" i="48"/>
  <c r="H35" i="48"/>
  <c r="J35" i="48" s="1"/>
  <c r="F35" i="48"/>
  <c r="E35" i="48"/>
  <c r="H34" i="48"/>
  <c r="J34" i="48" s="1"/>
  <c r="F34" i="48"/>
  <c r="E34" i="48"/>
  <c r="H33" i="48"/>
  <c r="J33" i="48" s="1"/>
  <c r="F33" i="48"/>
  <c r="E33" i="48"/>
  <c r="H24" i="48" l="1"/>
  <c r="J24" i="48" s="1"/>
  <c r="F24" i="48"/>
  <c r="E24" i="48"/>
  <c r="H23" i="48"/>
  <c r="J23" i="48" s="1"/>
  <c r="F23" i="48"/>
  <c r="E23" i="48"/>
  <c r="H22" i="48"/>
  <c r="J22" i="48" s="1"/>
  <c r="F22" i="48"/>
  <c r="E22" i="48"/>
  <c r="H21" i="48"/>
  <c r="J21" i="48" s="1"/>
  <c r="F21" i="48"/>
  <c r="E21" i="48"/>
  <c r="H20" i="48"/>
  <c r="J20" i="48" s="1"/>
  <c r="F20" i="48"/>
  <c r="E20" i="48"/>
  <c r="H19" i="48"/>
  <c r="J19" i="48" s="1"/>
  <c r="F19" i="48"/>
  <c r="E19" i="48"/>
  <c r="H18" i="48"/>
  <c r="J18" i="48" s="1"/>
  <c r="F18" i="48"/>
  <c r="E18" i="48"/>
  <c r="H17" i="48"/>
  <c r="J17" i="48" s="1"/>
  <c r="F17" i="48"/>
  <c r="E17" i="48"/>
  <c r="H16" i="48"/>
  <c r="J16" i="48" s="1"/>
  <c r="F16" i="48"/>
  <c r="E16" i="48"/>
  <c r="H15" i="48"/>
  <c r="J15" i="48" s="1"/>
  <c r="F15" i="48"/>
  <c r="E15" i="48"/>
  <c r="H14" i="48"/>
  <c r="J14" i="48" s="1"/>
  <c r="F14" i="48"/>
  <c r="E14" i="48"/>
  <c r="H12" i="48"/>
  <c r="J12" i="48" s="1"/>
  <c r="F12" i="48"/>
  <c r="E12" i="48"/>
  <c r="H11" i="48"/>
  <c r="J11" i="48" s="1"/>
  <c r="F11" i="48"/>
  <c r="E11" i="48"/>
  <c r="H10" i="48"/>
  <c r="J10" i="48" s="1"/>
  <c r="F10" i="48"/>
  <c r="E10" i="48"/>
  <c r="H9" i="48"/>
  <c r="J9" i="48" s="1"/>
  <c r="F9" i="48"/>
  <c r="E9" i="48"/>
  <c r="H8" i="48"/>
  <c r="J8" i="48" s="1"/>
  <c r="F8" i="48"/>
  <c r="E8" i="48"/>
  <c r="B1" i="48"/>
</calcChain>
</file>

<file path=xl/sharedStrings.xml><?xml version="1.0" encoding="utf-8"?>
<sst xmlns="http://schemas.openxmlformats.org/spreadsheetml/2006/main" count="173" uniqueCount="87">
  <si>
    <t>Description</t>
  </si>
  <si>
    <t>Fluency PN</t>
  </si>
  <si>
    <t>Fluency Corp Confidential - Do Not Distribute</t>
  </si>
  <si>
    <t>All Billing and Taxes to be handled at the local Client location based on who manages the billing</t>
  </si>
  <si>
    <t>Last Updated</t>
  </si>
  <si>
    <t>GB/Day Range</t>
  </si>
  <si>
    <t>1 to 5</t>
  </si>
  <si>
    <t>5.1 to 10</t>
  </si>
  <si>
    <t>10.1 to 15</t>
  </si>
  <si>
    <t>15.1 to 20</t>
  </si>
  <si>
    <t>SMB CAPACITY</t>
  </si>
  <si>
    <t>ENTERPRISE CAPACITY</t>
  </si>
  <si>
    <t>Commissions</t>
  </si>
  <si>
    <t>Optional Uplift %</t>
  </si>
  <si>
    <t>Reseller Suggested
Uplift</t>
  </si>
  <si>
    <t>Reseller Suggested Retail</t>
  </si>
  <si>
    <t>Optional % Uplift</t>
  </si>
  <si>
    <t>FC-SMB-365-T0</t>
  </si>
  <si>
    <t>FC-SMB-365-T1</t>
  </si>
  <si>
    <t>FC-SMB-365-T2</t>
  </si>
  <si>
    <t>FC-SMB-365-T3</t>
  </si>
  <si>
    <t>FC-SMB-365-T4</t>
  </si>
  <si>
    <t>FC-ENT-365-25</t>
  </si>
  <si>
    <t>FC-ENT-365-50</t>
  </si>
  <si>
    <t>FC-ENT-365-75</t>
  </si>
  <si>
    <t>FC-ENT-365-100</t>
  </si>
  <si>
    <t>FC-ENT-365-175</t>
  </si>
  <si>
    <t>FC-ENT-365-250</t>
  </si>
  <si>
    <t>FC-ENT-365-375</t>
  </si>
  <si>
    <t>FC-ENT-365-500</t>
  </si>
  <si>
    <t>FC-ENT-365-625</t>
  </si>
  <si>
    <t>FC-ENT-365-750</t>
  </si>
  <si>
    <t>FC-ENT-365-1000</t>
  </si>
  <si>
    <t>Fluency Long Term Storage Options</t>
  </si>
  <si>
    <t>Fluency Cloud Storage Subscription PN</t>
  </si>
  <si>
    <t>FC-STOR-365-25</t>
  </si>
  <si>
    <t>FC-STOR-365-50</t>
  </si>
  <si>
    <t>FC-STOR-365-75</t>
  </si>
  <si>
    <t>FC-STOR-365-100</t>
  </si>
  <si>
    <t>FC-STOR-365-175</t>
  </si>
  <si>
    <t>FC-STOR-365-250</t>
  </si>
  <si>
    <t>FC-STOR-365-375</t>
  </si>
  <si>
    <t>FC-STOR-365-500</t>
  </si>
  <si>
    <t>FC-STOR-365-625</t>
  </si>
  <si>
    <t>FC-STOR-365-750</t>
  </si>
  <si>
    <t>FC-STOR-365-1000</t>
  </si>
  <si>
    <t>Direct Cost From Fluency</t>
  </si>
  <si>
    <t>YEARS ( 2 - 6) LONG TERM STORAGE Each YR</t>
  </si>
  <si>
    <t>Fluency Enterprise SIEM / Observability SaaS Services - One Year of 25Gb/day Data Retention</t>
  </si>
  <si>
    <t>Fluency Enterprise SIEM / Observability SaaS Services - One Year of 50Gb/day Data Retention</t>
  </si>
  <si>
    <t>Fluency Enterprise SIEM / Observability SaaS Services - One Year of 75Gb/day Data Retention</t>
  </si>
  <si>
    <t>Fluency Enterprise SIEM / Observability SaaS Services - One Year of 100Gb/day Data Retention</t>
  </si>
  <si>
    <t>Fluency Enterprise SIEM / Observability SaaS Services - One Year of 175Gb/day Data Retention</t>
  </si>
  <si>
    <t>Fluency Enterprise SIEM / Observability SaaS Services - One Year of 250Gb/day Data Retention</t>
  </si>
  <si>
    <t>Fluency Enterprise SIEM / Observability SaaS Services - One Year of 375Gb/day Data Retention</t>
  </si>
  <si>
    <t>Fluency Enterprise SIEM / Observability SaaS Services - One Year of 500Gb/day Data Retention</t>
  </si>
  <si>
    <t>Fluency Enterprise SIEM / Observability SaaS Services - One Year of 625Gb/day Data Retention</t>
  </si>
  <si>
    <t>Fluency Enterprise SIEM / Observability SaaS Services - One Year of 750Gb/day Data Retention</t>
  </si>
  <si>
    <t>Fluency Enterprise SIEM / Observability SaaS Services - One Year of 1,000Gb/day Data Retention</t>
  </si>
  <si>
    <t>Fluency SMB SIEM / Observability SaaS Services - One Year of 5Gb/day Data Retention</t>
  </si>
  <si>
    <t>Fluency SMB SIEM / Observability SaaS Services - One Year of 10Gb/day Data Retention</t>
  </si>
  <si>
    <t>Fluency SMB SIEM / Observability SaaS Services - One Year of 15Gb/day Data Retention</t>
  </si>
  <si>
    <t>Fluency SMB SIEM / Observability SaaS Services - One Year of 20Gb/day Data Retention</t>
  </si>
  <si>
    <t>Fluency SMB SIEM / Observability SaaS Services - One Year of 24Gb/day Data Retention</t>
  </si>
  <si>
    <t>20.1 to 24</t>
  </si>
  <si>
    <t>AWS Cold Storage - One Year of 25GB/day Data Retention</t>
  </si>
  <si>
    <t>AWS Cold Storage - One Year of 50GB/day Data Retention</t>
  </si>
  <si>
    <t>AWS Cold Storage - One Year of 75GB/day Data Retention</t>
  </si>
  <si>
    <t>AWS Cold Storage - One Year of 100GB/day Data Retention</t>
  </si>
  <si>
    <t>AWS Cold Storage - One Year of 175GB/day Data Retention</t>
  </si>
  <si>
    <t>AWS Cold Storage - One Year of 250GB/day Data Retention</t>
  </si>
  <si>
    <t>AWS Cold Storage - One Year of 375GB/day Data Retention</t>
  </si>
  <si>
    <t>AWS Cold Storage - One Year of 500GB/day Data Retention</t>
  </si>
  <si>
    <t>AWS Cold Storage - One Year of 625GB/day Data Retention</t>
  </si>
  <si>
    <t>AWS Cold Storage - One Year of 750GB/day Data Retention</t>
  </si>
  <si>
    <t>AWS Cold Storage - One Year of 1,000GB/day Data Retention</t>
  </si>
  <si>
    <t>Fluency SKU # FC-STOR-365    All Pricing Per Year Basis</t>
  </si>
  <si>
    <t>Reseller Cost</t>
  </si>
  <si>
    <t>Uplifted Sell To Client Price Annually</t>
  </si>
  <si>
    <t>Final Sell To Client Price Annually</t>
  </si>
  <si>
    <t>Fluency SIEM / Observability Options</t>
  </si>
  <si>
    <t>Description:  Fluency Enterprise SIEM Capacity Services Supporting Ingress Of All Data Sources - One Year of Data Retention</t>
  </si>
  <si>
    <t xml:space="preserve"> Description:  Fluency SMB SIEM Capacity Services Supporting Ingress Of All Data Sources - One Year of Data Retention</t>
  </si>
  <si>
    <t>TX DIR Cost</t>
  </si>
  <si>
    <t>All Pricing on a Per Year Basis</t>
  </si>
  <si>
    <t>Fluency Corp Agrees To a 10% Discount on All Texas DIR Pricing Models</t>
  </si>
  <si>
    <t>Target % Uplift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</si>
</sst>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2"/>
      <name val="Calibri"/>
      <family val="2"/>
    </font>
    <font>
      <b/>
      <sz val="13"/>
      <color rgb="FF0000FF"/>
      <name val="Calibri"/>
      <family val="2"/>
    </font>
    <font>
      <b/>
      <sz val="16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8BE1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B5F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BFF7FD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1" fillId="0" borderId="0" xfId="0" applyFont="1"/>
    <xf numFmtId="0" fontId="3" fillId="4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164" fontId="2" fillId="2" borderId="14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2" fillId="6" borderId="14" xfId="0" applyNumberFormat="1" applyFont="1" applyFill="1" applyBorder="1" applyAlignment="1">
      <alignment horizontal="center" vertical="center"/>
    </xf>
    <xf numFmtId="164" fontId="2" fillId="6" borderId="14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6" borderId="2" xfId="0" applyNumberFormat="1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right" vertical="center"/>
    </xf>
    <xf numFmtId="14" fontId="1" fillId="0" borderId="12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164" fontId="2" fillId="9" borderId="10" xfId="0" applyNumberFormat="1" applyFont="1" applyFill="1" applyBorder="1"/>
    <xf numFmtId="164" fontId="2" fillId="9" borderId="20" xfId="0" applyNumberFormat="1" applyFont="1" applyFill="1" applyBorder="1"/>
    <xf numFmtId="164" fontId="2" fillId="9" borderId="11" xfId="0" applyNumberFormat="1" applyFont="1" applyFill="1" applyBorder="1"/>
    <xf numFmtId="0" fontId="2" fillId="9" borderId="10" xfId="0" applyFont="1" applyFill="1" applyBorder="1"/>
    <xf numFmtId="0" fontId="2" fillId="9" borderId="11" xfId="0" applyFont="1" applyFill="1" applyBorder="1"/>
    <xf numFmtId="0" fontId="2" fillId="9" borderId="17" xfId="0" applyFont="1" applyFill="1" applyBorder="1"/>
    <xf numFmtId="0" fontId="2" fillId="2" borderId="22" xfId="0" applyFont="1" applyFill="1" applyBorder="1" applyAlignment="1">
      <alignment horizontal="left" vertical="top"/>
    </xf>
    <xf numFmtId="0" fontId="2" fillId="2" borderId="21" xfId="0" applyFont="1" applyFill="1" applyBorder="1" applyAlignment="1">
      <alignment horizontal="left" vertical="top"/>
    </xf>
    <xf numFmtId="0" fontId="2" fillId="6" borderId="21" xfId="0" applyFont="1" applyFill="1" applyBorder="1" applyAlignment="1">
      <alignment horizontal="left" vertical="top"/>
    </xf>
    <xf numFmtId="164" fontId="3" fillId="0" borderId="0" xfId="0" applyNumberFormat="1" applyFont="1"/>
    <xf numFmtId="10" fontId="2" fillId="0" borderId="0" xfId="0" applyNumberFormat="1" applyFont="1"/>
    <xf numFmtId="10" fontId="2" fillId="2" borderId="13" xfId="0" applyNumberFormat="1" applyFont="1" applyFill="1" applyBorder="1" applyAlignment="1">
      <alignment horizontal="right" vertical="center"/>
    </xf>
    <xf numFmtId="10" fontId="2" fillId="2" borderId="19" xfId="0" applyNumberFormat="1" applyFont="1" applyFill="1" applyBorder="1" applyAlignment="1">
      <alignment horizontal="right" vertical="center"/>
    </xf>
    <xf numFmtId="10" fontId="2" fillId="6" borderId="13" xfId="0" applyNumberFormat="1" applyFont="1" applyFill="1" applyBorder="1" applyAlignment="1">
      <alignment horizontal="right" vertical="center"/>
    </xf>
    <xf numFmtId="10" fontId="2" fillId="6" borderId="19" xfId="0" applyNumberFormat="1" applyFont="1" applyFill="1" applyBorder="1" applyAlignment="1">
      <alignment horizontal="right" vertical="center"/>
    </xf>
    <xf numFmtId="10" fontId="2" fillId="2" borderId="1" xfId="0" applyNumberFormat="1" applyFont="1" applyFill="1" applyBorder="1" applyAlignment="1">
      <alignment horizontal="right" vertical="center"/>
    </xf>
    <xf numFmtId="10" fontId="2" fillId="2" borderId="18" xfId="0" applyNumberFormat="1" applyFont="1" applyFill="1" applyBorder="1" applyAlignment="1">
      <alignment horizontal="right" vertical="center"/>
    </xf>
    <xf numFmtId="10" fontId="2" fillId="6" borderId="1" xfId="0" applyNumberFormat="1" applyFont="1" applyFill="1" applyBorder="1" applyAlignment="1">
      <alignment horizontal="right" vertical="center"/>
    </xf>
    <xf numFmtId="10" fontId="2" fillId="6" borderId="18" xfId="0" applyNumberFormat="1" applyFont="1" applyFill="1" applyBorder="1" applyAlignment="1">
      <alignment horizontal="right" vertical="center"/>
    </xf>
    <xf numFmtId="0" fontId="2" fillId="9" borderId="6" xfId="0" applyFont="1" applyFill="1" applyBorder="1"/>
    <xf numFmtId="0" fontId="2" fillId="6" borderId="22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/>
    </xf>
    <xf numFmtId="0" fontId="2" fillId="6" borderId="2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8" fontId="2" fillId="0" borderId="0" xfId="0" applyNumberFormat="1" applyFont="1"/>
    <xf numFmtId="0" fontId="2" fillId="2" borderId="2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top"/>
    </xf>
    <xf numFmtId="164" fontId="3" fillId="2" borderId="13" xfId="0" applyNumberFormat="1" applyFont="1" applyFill="1" applyBorder="1" applyAlignment="1">
      <alignment horizontal="center" vertical="center"/>
    </xf>
    <xf numFmtId="164" fontId="3" fillId="6" borderId="13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17" fontId="3" fillId="2" borderId="1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1" fillId="6" borderId="14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6" borderId="2" xfId="0" applyNumberFormat="1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left"/>
    </xf>
    <xf numFmtId="0" fontId="4" fillId="9" borderId="16" xfId="0" applyFont="1" applyFill="1" applyBorder="1" applyAlignment="1">
      <alignment horizontal="left"/>
    </xf>
    <xf numFmtId="164" fontId="4" fillId="9" borderId="26" xfId="0" applyNumberFormat="1" applyFont="1" applyFill="1" applyBorder="1" applyAlignment="1">
      <alignment horizontal="left"/>
    </xf>
    <xf numFmtId="164" fontId="4" fillId="9" borderId="27" xfId="0" applyNumberFormat="1" applyFont="1" applyFill="1" applyBorder="1" applyAlignment="1">
      <alignment horizontal="left"/>
    </xf>
    <xf numFmtId="164" fontId="4" fillId="9" borderId="16" xfId="0" applyNumberFormat="1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left"/>
    </xf>
    <xf numFmtId="0" fontId="4" fillId="9" borderId="29" xfId="0" applyFont="1" applyFill="1" applyBorder="1" applyAlignment="1">
      <alignment horizontal="left"/>
    </xf>
    <xf numFmtId="0" fontId="4" fillId="9" borderId="25" xfId="0" applyFont="1" applyFill="1" applyBorder="1" applyAlignment="1">
      <alignment horizontal="left"/>
    </xf>
    <xf numFmtId="164" fontId="4" fillId="9" borderId="24" xfId="0" applyNumberFormat="1" applyFont="1" applyFill="1" applyBorder="1" applyAlignment="1">
      <alignment horizontal="left"/>
    </xf>
    <xf numFmtId="164" fontId="4" fillId="9" borderId="25" xfId="0" applyNumberFormat="1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2" fillId="0" borderId="28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4" fontId="4" fillId="9" borderId="29" xfId="0" applyNumberFormat="1" applyFont="1" applyFill="1" applyBorder="1" applyAlignment="1">
      <alignment horizontal="left"/>
    </xf>
    <xf numFmtId="0" fontId="5" fillId="9" borderId="24" xfId="0" applyFont="1" applyFill="1" applyBorder="1" applyAlignment="1">
      <alignment horizontal="left"/>
    </xf>
    <xf numFmtId="0" fontId="5" fillId="9" borderId="29" xfId="0" applyFont="1" applyFill="1" applyBorder="1" applyAlignment="1">
      <alignment horizontal="left"/>
    </xf>
    <xf numFmtId="0" fontId="5" fillId="9" borderId="2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8BE1FF"/>
      <color rgb="FF99FF99"/>
      <color rgb="FF00FF99"/>
      <color rgb="FFFF3300"/>
      <color rgb="FFFFFFCC"/>
      <color rgb="FF990033"/>
      <color rgb="FF006600"/>
      <color rgb="FFBFF7FD"/>
      <color rgb="FF6BE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C4185-238C-48F1-A1CF-FFE27C1D6DBA}">
  <sheetPr>
    <tabColor rgb="FF3333FF"/>
  </sheetPr>
  <dimension ref="B1:F46"/>
  <sheetViews>
    <sheetView showGridLines="0" tabSelected="1" zoomScaleNormal="100" workbookViewId="0"/>
  </sheetViews>
  <sheetFormatPr defaultColWidth="9.109375" defaultRowHeight="14.4" x14ac:dyDescent="0.3"/>
  <cols>
    <col min="1" max="1" width="5" style="1" customWidth="1"/>
    <col min="2" max="2" width="15.6640625" style="1" customWidth="1"/>
    <col min="3" max="3" width="11.33203125" style="1" customWidth="1"/>
    <col min="4" max="4" width="12.6640625" style="1" customWidth="1"/>
    <col min="5" max="5" width="14.109375" style="1" customWidth="1"/>
    <col min="6" max="6" width="83.109375" style="1" customWidth="1"/>
    <col min="7" max="16384" width="9.109375" style="1"/>
  </cols>
  <sheetData>
    <row r="1" spans="2:6" s="8" customFormat="1" ht="15" thickBot="1" x14ac:dyDescent="0.35">
      <c r="B1" s="18">
        <f ca="1">TODAY()</f>
        <v>44916</v>
      </c>
      <c r="C1" s="2" t="s">
        <v>4</v>
      </c>
      <c r="F1" s="19"/>
    </row>
    <row r="2" spans="2:6" s="8" customFormat="1" ht="15" thickBot="1" x14ac:dyDescent="0.35">
      <c r="B2" s="84" t="s">
        <v>2</v>
      </c>
      <c r="C2" s="85"/>
      <c r="D2" s="86"/>
      <c r="E2" s="2"/>
    </row>
    <row r="3" spans="2:6" ht="15" thickBot="1" x14ac:dyDescent="0.35">
      <c r="B3" s="87"/>
      <c r="C3" s="87"/>
      <c r="D3" s="87"/>
    </row>
    <row r="4" spans="2:6" x14ac:dyDescent="0.3">
      <c r="B4" s="88" t="s">
        <v>85</v>
      </c>
      <c r="C4" s="89"/>
      <c r="D4" s="89"/>
      <c r="E4" s="89"/>
      <c r="F4" s="90"/>
    </row>
    <row r="5" spans="2:6" ht="15" thickBot="1" x14ac:dyDescent="0.35">
      <c r="B5" s="91"/>
      <c r="C5" s="92"/>
      <c r="D5" s="92"/>
      <c r="E5" s="92"/>
      <c r="F5" s="93"/>
    </row>
    <row r="6" spans="2:6" ht="15" thickBot="1" x14ac:dyDescent="0.35">
      <c r="B6" s="94"/>
      <c r="C6" s="94"/>
      <c r="D6" s="94"/>
    </row>
    <row r="7" spans="2:6" ht="30" customHeight="1" thickBot="1" x14ac:dyDescent="0.35">
      <c r="B7" s="76" t="s">
        <v>80</v>
      </c>
      <c r="C7" s="77"/>
      <c r="D7" s="78"/>
    </row>
    <row r="8" spans="2:6" s="7" customFormat="1" ht="53.1" customHeight="1" thickBot="1" x14ac:dyDescent="0.35">
      <c r="B8" s="3" t="s">
        <v>1</v>
      </c>
      <c r="C8" s="3" t="s">
        <v>5</v>
      </c>
      <c r="D8" s="4" t="s">
        <v>77</v>
      </c>
      <c r="E8" s="67" t="s">
        <v>83</v>
      </c>
      <c r="F8" s="3" t="s">
        <v>0</v>
      </c>
    </row>
    <row r="9" spans="2:6" x14ac:dyDescent="0.3">
      <c r="B9" s="79" t="s">
        <v>10</v>
      </c>
      <c r="C9" s="81"/>
      <c r="D9" s="82" t="s">
        <v>82</v>
      </c>
      <c r="E9" s="95"/>
      <c r="F9" s="83"/>
    </row>
    <row r="10" spans="2:6" s="11" customFormat="1" ht="22.05" customHeight="1" x14ac:dyDescent="0.3">
      <c r="B10" s="54" t="s">
        <v>17</v>
      </c>
      <c r="C10" s="61" t="s">
        <v>6</v>
      </c>
      <c r="D10" s="50">
        <v>10418.136290580374</v>
      </c>
      <c r="E10" s="63">
        <f>SUM(D10-(D10)*0.1)</f>
        <v>9376.3226615223375</v>
      </c>
      <c r="F10" s="41" t="s">
        <v>59</v>
      </c>
    </row>
    <row r="11" spans="2:6" s="11" customFormat="1" ht="22.05" customHeight="1" x14ac:dyDescent="0.3">
      <c r="B11" s="56" t="s">
        <v>18</v>
      </c>
      <c r="C11" s="57" t="s">
        <v>7</v>
      </c>
      <c r="D11" s="51">
        <v>18342.529792067249</v>
      </c>
      <c r="E11" s="64">
        <f t="shared" ref="E11:E14" si="0">SUM(D11-(D11)*0.1)</f>
        <v>16508.276812860524</v>
      </c>
      <c r="F11" s="41" t="s">
        <v>60</v>
      </c>
    </row>
    <row r="12" spans="2:6" s="11" customFormat="1" ht="22.05" customHeight="1" x14ac:dyDescent="0.3">
      <c r="B12" s="45" t="s">
        <v>19</v>
      </c>
      <c r="C12" s="55" t="s">
        <v>8</v>
      </c>
      <c r="D12" s="52">
        <v>22849.29386874225</v>
      </c>
      <c r="E12" s="65">
        <f t="shared" si="0"/>
        <v>20564.364481868026</v>
      </c>
      <c r="F12" s="41" t="s">
        <v>61</v>
      </c>
    </row>
    <row r="13" spans="2:6" s="11" customFormat="1" ht="22.05" customHeight="1" x14ac:dyDescent="0.3">
      <c r="B13" s="58" t="s">
        <v>20</v>
      </c>
      <c r="C13" s="59" t="s">
        <v>9</v>
      </c>
      <c r="D13" s="53">
        <v>30015.0487506555</v>
      </c>
      <c r="E13" s="66">
        <f t="shared" si="0"/>
        <v>27013.543875589949</v>
      </c>
      <c r="F13" s="41" t="s">
        <v>62</v>
      </c>
    </row>
    <row r="14" spans="2:6" s="11" customFormat="1" ht="22.05" customHeight="1" x14ac:dyDescent="0.3">
      <c r="B14" s="45" t="s">
        <v>21</v>
      </c>
      <c r="C14" s="55" t="s">
        <v>64</v>
      </c>
      <c r="D14" s="52">
        <v>34551.857921174997</v>
      </c>
      <c r="E14" s="65">
        <f t="shared" si="0"/>
        <v>31096.672129057497</v>
      </c>
      <c r="F14" s="41" t="s">
        <v>63</v>
      </c>
    </row>
    <row r="15" spans="2:6" x14ac:dyDescent="0.3">
      <c r="B15" s="68" t="s">
        <v>11</v>
      </c>
      <c r="C15" s="69"/>
      <c r="D15" s="70" t="s">
        <v>81</v>
      </c>
      <c r="E15" s="71"/>
      <c r="F15" s="72"/>
    </row>
    <row r="16" spans="2:6" s="11" customFormat="1" ht="22.05" customHeight="1" x14ac:dyDescent="0.3">
      <c r="B16" s="54" t="s">
        <v>22</v>
      </c>
      <c r="C16" s="55">
        <v>25</v>
      </c>
      <c r="D16" s="50">
        <v>36504.789021067503</v>
      </c>
      <c r="E16" s="63">
        <f>SUM(D16-(D16)*0.1)</f>
        <v>32854.310118960755</v>
      </c>
      <c r="F16" s="41" t="s">
        <v>48</v>
      </c>
    </row>
    <row r="17" spans="2:6" s="11" customFormat="1" ht="22.05" customHeight="1" x14ac:dyDescent="0.3">
      <c r="B17" s="56" t="s">
        <v>23</v>
      </c>
      <c r="C17" s="57">
        <v>50</v>
      </c>
      <c r="D17" s="51">
        <v>56785.227366105006</v>
      </c>
      <c r="E17" s="64">
        <f t="shared" ref="E17:E26" si="1">SUM(D17-(D17)*0.1)</f>
        <v>51106.704629494503</v>
      </c>
      <c r="F17" s="42" t="s">
        <v>49</v>
      </c>
    </row>
    <row r="18" spans="2:6" s="11" customFormat="1" ht="22.05" customHeight="1" x14ac:dyDescent="0.3">
      <c r="B18" s="45" t="s">
        <v>24</v>
      </c>
      <c r="C18" s="55">
        <v>75</v>
      </c>
      <c r="D18" s="52">
        <v>77065.665711142501</v>
      </c>
      <c r="E18" s="65">
        <f t="shared" si="1"/>
        <v>69359.099140028251</v>
      </c>
      <c r="F18" s="43" t="s">
        <v>50</v>
      </c>
    </row>
    <row r="19" spans="2:6" s="11" customFormat="1" ht="22.05" customHeight="1" x14ac:dyDescent="0.3">
      <c r="B19" s="58" t="s">
        <v>25</v>
      </c>
      <c r="C19" s="59">
        <v>100</v>
      </c>
      <c r="D19" s="53">
        <v>97346.104056180004</v>
      </c>
      <c r="E19" s="66">
        <f t="shared" si="1"/>
        <v>87611.493650561999</v>
      </c>
      <c r="F19" s="44" t="s">
        <v>51</v>
      </c>
    </row>
    <row r="20" spans="2:6" s="11" customFormat="1" ht="22.05" customHeight="1" x14ac:dyDescent="0.3">
      <c r="B20" s="45" t="s">
        <v>26</v>
      </c>
      <c r="C20" s="55">
        <v>175</v>
      </c>
      <c r="D20" s="52">
        <v>153229.97860695</v>
      </c>
      <c r="E20" s="65">
        <f t="shared" si="1"/>
        <v>137906.98074625499</v>
      </c>
      <c r="F20" s="43" t="s">
        <v>52</v>
      </c>
    </row>
    <row r="21" spans="2:6" s="11" customFormat="1" ht="22.05" customHeight="1" x14ac:dyDescent="0.3">
      <c r="B21" s="58" t="s">
        <v>27</v>
      </c>
      <c r="C21" s="59">
        <v>250</v>
      </c>
      <c r="D21" s="53">
        <v>210315.6569115</v>
      </c>
      <c r="E21" s="66">
        <f t="shared" si="1"/>
        <v>189284.09122035</v>
      </c>
      <c r="F21" s="44" t="s">
        <v>53</v>
      </c>
    </row>
    <row r="22" spans="2:6" s="11" customFormat="1" ht="22.05" customHeight="1" x14ac:dyDescent="0.3">
      <c r="B22" s="45" t="s">
        <v>28</v>
      </c>
      <c r="C22" s="55">
        <v>375</v>
      </c>
      <c r="D22" s="52">
        <v>267401.33521604998</v>
      </c>
      <c r="E22" s="65">
        <f t="shared" si="1"/>
        <v>240661.20169444499</v>
      </c>
      <c r="F22" s="43" t="s">
        <v>54</v>
      </c>
    </row>
    <row r="23" spans="2:6" s="11" customFormat="1" ht="22.05" customHeight="1" x14ac:dyDescent="0.3">
      <c r="B23" s="58" t="s">
        <v>29</v>
      </c>
      <c r="C23" s="59">
        <v>500</v>
      </c>
      <c r="D23" s="53">
        <v>324487.01352060004</v>
      </c>
      <c r="E23" s="66">
        <f t="shared" si="1"/>
        <v>292038.31216854003</v>
      </c>
      <c r="F23" s="44" t="s">
        <v>55</v>
      </c>
    </row>
    <row r="24" spans="2:6" s="11" customFormat="1" ht="22.05" customHeight="1" x14ac:dyDescent="0.3">
      <c r="B24" s="45" t="s">
        <v>30</v>
      </c>
      <c r="C24" s="55">
        <v>625</v>
      </c>
      <c r="D24" s="52">
        <v>365047.89021067496</v>
      </c>
      <c r="E24" s="65">
        <f t="shared" si="1"/>
        <v>328543.10118960746</v>
      </c>
      <c r="F24" s="43" t="s">
        <v>56</v>
      </c>
    </row>
    <row r="25" spans="2:6" s="11" customFormat="1" ht="22.05" customHeight="1" x14ac:dyDescent="0.3">
      <c r="B25" s="58" t="s">
        <v>31</v>
      </c>
      <c r="C25" s="59">
        <v>750</v>
      </c>
      <c r="D25" s="53">
        <v>405608.76690074999</v>
      </c>
      <c r="E25" s="66">
        <f t="shared" si="1"/>
        <v>365047.89021067496</v>
      </c>
      <c r="F25" s="44" t="s">
        <v>57</v>
      </c>
    </row>
    <row r="26" spans="2:6" s="11" customFormat="1" ht="22.05" customHeight="1" thickBot="1" x14ac:dyDescent="0.35">
      <c r="B26" s="45" t="s">
        <v>32</v>
      </c>
      <c r="C26" s="60">
        <v>1000</v>
      </c>
      <c r="D26" s="52">
        <v>486730.52028090006</v>
      </c>
      <c r="E26" s="65">
        <f t="shared" si="1"/>
        <v>438057.46825281007</v>
      </c>
      <c r="F26" s="48" t="s">
        <v>58</v>
      </c>
    </row>
    <row r="27" spans="2:6" ht="15" thickBot="1" x14ac:dyDescent="0.35">
      <c r="B27" s="23"/>
      <c r="C27" s="24"/>
      <c r="D27" s="20"/>
      <c r="E27" s="22"/>
      <c r="F27" s="25"/>
    </row>
    <row r="28" spans="2:6" ht="15" thickBot="1" x14ac:dyDescent="0.35">
      <c r="B28" s="73" t="s">
        <v>3</v>
      </c>
      <c r="C28" s="74"/>
      <c r="D28" s="74"/>
      <c r="E28" s="74"/>
      <c r="F28" s="75"/>
    </row>
    <row r="30" spans="2:6" x14ac:dyDescent="0.3">
      <c r="D30" s="46"/>
      <c r="E30" s="47"/>
    </row>
    <row r="31" spans="2:6" ht="15" thickBot="1" x14ac:dyDescent="0.35"/>
    <row r="32" spans="2:6" ht="30" customHeight="1" thickBot="1" x14ac:dyDescent="0.35">
      <c r="B32" s="76" t="s">
        <v>33</v>
      </c>
      <c r="C32" s="77"/>
      <c r="D32" s="78"/>
    </row>
    <row r="33" spans="2:6" s="7" customFormat="1" ht="43.8" thickBot="1" x14ac:dyDescent="0.35">
      <c r="B33" s="3" t="s">
        <v>34</v>
      </c>
      <c r="C33" s="3" t="s">
        <v>5</v>
      </c>
      <c r="D33" s="4" t="s">
        <v>46</v>
      </c>
      <c r="E33" s="67" t="s">
        <v>83</v>
      </c>
      <c r="F33" s="3" t="s">
        <v>0</v>
      </c>
    </row>
    <row r="34" spans="2:6" x14ac:dyDescent="0.3">
      <c r="B34" s="79" t="s">
        <v>47</v>
      </c>
      <c r="C34" s="80"/>
      <c r="D34" s="81"/>
      <c r="E34" s="82" t="s">
        <v>84</v>
      </c>
      <c r="F34" s="83"/>
    </row>
    <row r="35" spans="2:6" s="11" customFormat="1" ht="22.05" customHeight="1" x14ac:dyDescent="0.3">
      <c r="B35" s="54" t="s">
        <v>35</v>
      </c>
      <c r="C35" s="55">
        <v>25</v>
      </c>
      <c r="D35" s="50">
        <v>2474.8985062342299</v>
      </c>
      <c r="E35" s="63">
        <f>SUM(D35-(D35)*0.1)</f>
        <v>2227.4086556108068</v>
      </c>
      <c r="F35" s="26" t="s">
        <v>65</v>
      </c>
    </row>
    <row r="36" spans="2:6" s="11" customFormat="1" ht="22.05" customHeight="1" x14ac:dyDescent="0.3">
      <c r="B36" s="56" t="s">
        <v>36</v>
      </c>
      <c r="C36" s="57">
        <v>50</v>
      </c>
      <c r="D36" s="51">
        <v>4784.8037787195099</v>
      </c>
      <c r="E36" s="64">
        <f t="shared" ref="E36:E45" si="2">SUM(D36-(D36)*0.1)</f>
        <v>4306.3234008475592</v>
      </c>
      <c r="F36" s="40" t="s">
        <v>66</v>
      </c>
    </row>
    <row r="37" spans="2:6" s="11" customFormat="1" ht="22.05" customHeight="1" x14ac:dyDescent="0.3">
      <c r="B37" s="45" t="s">
        <v>37</v>
      </c>
      <c r="C37" s="55">
        <v>75</v>
      </c>
      <c r="D37" s="52">
        <v>7012.2124343303176</v>
      </c>
      <c r="E37" s="65">
        <f t="shared" si="2"/>
        <v>6310.9911908972863</v>
      </c>
      <c r="F37" s="27" t="s">
        <v>67</v>
      </c>
    </row>
    <row r="38" spans="2:6" s="11" customFormat="1" ht="22.05" customHeight="1" x14ac:dyDescent="0.3">
      <c r="B38" s="58" t="s">
        <v>38</v>
      </c>
      <c r="C38" s="59">
        <v>100</v>
      </c>
      <c r="D38" s="53">
        <v>9239.6210899411253</v>
      </c>
      <c r="E38" s="66">
        <f t="shared" si="2"/>
        <v>8315.6589809470133</v>
      </c>
      <c r="F38" s="28" t="s">
        <v>68</v>
      </c>
    </row>
    <row r="39" spans="2:6" s="11" customFormat="1" ht="22.05" customHeight="1" x14ac:dyDescent="0.3">
      <c r="B39" s="45" t="s">
        <v>39</v>
      </c>
      <c r="C39" s="55">
        <v>175</v>
      </c>
      <c r="D39" s="52">
        <v>18479.242179882251</v>
      </c>
      <c r="E39" s="65">
        <f t="shared" si="2"/>
        <v>16631.317961894027</v>
      </c>
      <c r="F39" s="27" t="s">
        <v>69</v>
      </c>
    </row>
    <row r="40" spans="2:6" s="11" customFormat="1" ht="22.05" customHeight="1" x14ac:dyDescent="0.3">
      <c r="B40" s="58" t="s">
        <v>40</v>
      </c>
      <c r="C40" s="59">
        <v>250</v>
      </c>
      <c r="D40" s="53">
        <v>27718.863269823378</v>
      </c>
      <c r="E40" s="66">
        <f t="shared" si="2"/>
        <v>24946.97694284104</v>
      </c>
      <c r="F40" s="28" t="s">
        <v>70</v>
      </c>
    </row>
    <row r="41" spans="2:6" s="11" customFormat="1" ht="22.05" customHeight="1" x14ac:dyDescent="0.3">
      <c r="B41" s="45" t="s">
        <v>41</v>
      </c>
      <c r="C41" s="55">
        <v>375</v>
      </c>
      <c r="D41" s="52">
        <v>36958.484359764501</v>
      </c>
      <c r="E41" s="65">
        <f t="shared" si="2"/>
        <v>33262.635923788053</v>
      </c>
      <c r="F41" s="27" t="s">
        <v>71</v>
      </c>
    </row>
    <row r="42" spans="2:6" s="11" customFormat="1" ht="22.05" customHeight="1" x14ac:dyDescent="0.3">
      <c r="B42" s="58" t="s">
        <v>42</v>
      </c>
      <c r="C42" s="59">
        <v>500</v>
      </c>
      <c r="D42" s="53">
        <v>46198.105449705625</v>
      </c>
      <c r="E42" s="66">
        <f t="shared" si="2"/>
        <v>41578.294904735063</v>
      </c>
      <c r="F42" s="28" t="s">
        <v>72</v>
      </c>
    </row>
    <row r="43" spans="2:6" s="11" customFormat="1" ht="22.05" customHeight="1" x14ac:dyDescent="0.3">
      <c r="B43" s="45" t="s">
        <v>43</v>
      </c>
      <c r="C43" s="55">
        <v>625</v>
      </c>
      <c r="D43" s="52">
        <v>57335.148727759661</v>
      </c>
      <c r="E43" s="65">
        <f t="shared" si="2"/>
        <v>51601.633854983695</v>
      </c>
      <c r="F43" s="27" t="s">
        <v>73</v>
      </c>
    </row>
    <row r="44" spans="2:6" s="11" customFormat="1" ht="22.05" customHeight="1" x14ac:dyDescent="0.3">
      <c r="B44" s="58" t="s">
        <v>44</v>
      </c>
      <c r="C44" s="59">
        <v>750</v>
      </c>
      <c r="D44" s="53">
        <v>68472.192005813675</v>
      </c>
      <c r="E44" s="66">
        <f t="shared" si="2"/>
        <v>61624.972805232304</v>
      </c>
      <c r="F44" s="28" t="s">
        <v>74</v>
      </c>
    </row>
    <row r="45" spans="2:6" s="11" customFormat="1" ht="22.05" customHeight="1" thickBot="1" x14ac:dyDescent="0.35">
      <c r="B45" s="45" t="s">
        <v>45</v>
      </c>
      <c r="C45" s="60">
        <v>1000</v>
      </c>
      <c r="D45" s="52">
        <v>90746.278561921761</v>
      </c>
      <c r="E45" s="65">
        <f t="shared" si="2"/>
        <v>81671.650705729582</v>
      </c>
      <c r="F45" s="49" t="s">
        <v>75</v>
      </c>
    </row>
    <row r="46" spans="2:6" ht="15" thickBot="1" x14ac:dyDescent="0.35">
      <c r="B46" s="23"/>
      <c r="C46" s="24"/>
      <c r="D46" s="20"/>
      <c r="E46" s="22"/>
      <c r="F46" s="39"/>
    </row>
  </sheetData>
  <mergeCells count="13">
    <mergeCell ref="B9:C9"/>
    <mergeCell ref="D9:F9"/>
    <mergeCell ref="B2:D2"/>
    <mergeCell ref="B3:D3"/>
    <mergeCell ref="B4:F5"/>
    <mergeCell ref="B6:D6"/>
    <mergeCell ref="B7:D7"/>
    <mergeCell ref="B15:C15"/>
    <mergeCell ref="D15:F15"/>
    <mergeCell ref="B28:F28"/>
    <mergeCell ref="B32:D32"/>
    <mergeCell ref="B34:D34"/>
    <mergeCell ref="E34:F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274AC-8141-40C7-8112-0809E4C9727A}">
  <sheetPr>
    <tabColor theme="9" tint="-0.249977111117893"/>
  </sheetPr>
  <dimension ref="B1:K44"/>
  <sheetViews>
    <sheetView showGridLines="0" zoomScaleNormal="100" workbookViewId="0"/>
  </sheetViews>
  <sheetFormatPr defaultColWidth="9.109375" defaultRowHeight="14.4" x14ac:dyDescent="0.3"/>
  <cols>
    <col min="1" max="1" width="5" style="1" customWidth="1"/>
    <col min="2" max="2" width="15.6640625" style="1" customWidth="1"/>
    <col min="3" max="3" width="11.33203125" style="1" customWidth="1"/>
    <col min="4" max="4" width="12.6640625" style="1" customWidth="1"/>
    <col min="5" max="5" width="14.109375" style="1" customWidth="1"/>
    <col min="6" max="10" width="12.6640625" style="1" customWidth="1"/>
    <col min="11" max="11" width="83.109375" style="1" customWidth="1"/>
    <col min="12" max="16384" width="9.109375" style="1"/>
  </cols>
  <sheetData>
    <row r="1" spans="2:11" s="8" customFormat="1" ht="15" thickBot="1" x14ac:dyDescent="0.35">
      <c r="B1" s="18">
        <f ca="1">TODAY()</f>
        <v>44916</v>
      </c>
      <c r="C1" s="2" t="s">
        <v>4</v>
      </c>
      <c r="G1" s="29"/>
      <c r="K1" s="19"/>
    </row>
    <row r="2" spans="2:11" s="8" customFormat="1" ht="15" thickBot="1" x14ac:dyDescent="0.35">
      <c r="B2" s="84" t="s">
        <v>2</v>
      </c>
      <c r="C2" s="85"/>
      <c r="D2" s="86"/>
      <c r="E2" s="2"/>
      <c r="F2" s="2"/>
      <c r="G2" s="2"/>
      <c r="H2" s="2"/>
      <c r="I2" s="2"/>
      <c r="J2" s="2"/>
    </row>
    <row r="3" spans="2:11" x14ac:dyDescent="0.3">
      <c r="B3" s="87"/>
      <c r="C3" s="87"/>
      <c r="D3" s="87"/>
      <c r="F3" s="30"/>
    </row>
    <row r="4" spans="2:11" ht="15" thickBot="1" x14ac:dyDescent="0.35">
      <c r="B4" s="94"/>
      <c r="C4" s="94"/>
      <c r="D4" s="94"/>
      <c r="F4" s="30"/>
    </row>
    <row r="5" spans="2:11" ht="30" customHeight="1" thickBot="1" x14ac:dyDescent="0.35">
      <c r="B5" s="76" t="s">
        <v>80</v>
      </c>
      <c r="C5" s="77"/>
      <c r="D5" s="78"/>
      <c r="I5" s="62" t="s">
        <v>12</v>
      </c>
    </row>
    <row r="6" spans="2:11" s="7" customFormat="1" ht="53.1" customHeight="1" thickBot="1" x14ac:dyDescent="0.35">
      <c r="B6" s="3" t="s">
        <v>1</v>
      </c>
      <c r="C6" s="3" t="s">
        <v>5</v>
      </c>
      <c r="D6" s="4" t="s">
        <v>77</v>
      </c>
      <c r="E6" s="4" t="s">
        <v>14</v>
      </c>
      <c r="F6" s="4" t="s">
        <v>15</v>
      </c>
      <c r="G6" s="5" t="s">
        <v>86</v>
      </c>
      <c r="H6" s="6" t="s">
        <v>78</v>
      </c>
      <c r="I6" s="6" t="s">
        <v>13</v>
      </c>
      <c r="J6" s="6" t="s">
        <v>79</v>
      </c>
      <c r="K6" s="3" t="s">
        <v>0</v>
      </c>
    </row>
    <row r="7" spans="2:11" x14ac:dyDescent="0.3">
      <c r="B7" s="79" t="s">
        <v>10</v>
      </c>
      <c r="C7" s="81"/>
      <c r="D7" s="82" t="s">
        <v>82</v>
      </c>
      <c r="E7" s="95"/>
      <c r="F7" s="95"/>
      <c r="G7" s="95"/>
      <c r="H7" s="95"/>
      <c r="I7" s="95"/>
      <c r="J7" s="95"/>
      <c r="K7" s="83"/>
    </row>
    <row r="8" spans="2:11" s="11" customFormat="1" ht="22.05" customHeight="1" x14ac:dyDescent="0.3">
      <c r="B8" s="54" t="s">
        <v>17</v>
      </c>
      <c r="C8" s="61" t="s">
        <v>6</v>
      </c>
      <c r="D8" s="50">
        <v>10418.136290580374</v>
      </c>
      <c r="E8" s="9">
        <f>SUM((D8)*0.225665)+D8</f>
        <v>12769.145016594195</v>
      </c>
      <c r="F8" s="9">
        <f>SUM((D8)*0.3333334)+D8</f>
        <v>13890.849081982919</v>
      </c>
      <c r="G8" s="31"/>
      <c r="H8" s="10">
        <f>SUM((D8)*G8)+D8</f>
        <v>10418.136290580374</v>
      </c>
      <c r="I8" s="32"/>
      <c r="J8" s="10">
        <f>SUM((D8)*I8)+H8</f>
        <v>10418.136290580374</v>
      </c>
      <c r="K8" s="41" t="s">
        <v>59</v>
      </c>
    </row>
    <row r="9" spans="2:11" s="11" customFormat="1" ht="22.05" customHeight="1" x14ac:dyDescent="0.3">
      <c r="B9" s="56" t="s">
        <v>18</v>
      </c>
      <c r="C9" s="57" t="s">
        <v>7</v>
      </c>
      <c r="D9" s="51">
        <v>18342.529792067249</v>
      </c>
      <c r="E9" s="12">
        <f t="shared" ref="E9:E24" si="0">SUM((D9)*0.225665)+D9</f>
        <v>22481.796777594107</v>
      </c>
      <c r="F9" s="12">
        <f t="shared" ref="F9:F24" si="1">SUM((D9)*0.3333334)+D9</f>
        <v>24456.707612258317</v>
      </c>
      <c r="G9" s="33"/>
      <c r="H9" s="13">
        <f t="shared" ref="H9:H24" si="2">SUM((D9)*G9)+D9</f>
        <v>18342.529792067249</v>
      </c>
      <c r="I9" s="34"/>
      <c r="J9" s="13">
        <f t="shared" ref="J9:J24" si="3">SUM((D9)*I9)+H9</f>
        <v>18342.529792067249</v>
      </c>
      <c r="K9" s="41" t="s">
        <v>60</v>
      </c>
    </row>
    <row r="10" spans="2:11" s="11" customFormat="1" ht="22.05" customHeight="1" x14ac:dyDescent="0.3">
      <c r="B10" s="45" t="s">
        <v>19</v>
      </c>
      <c r="C10" s="55" t="s">
        <v>8</v>
      </c>
      <c r="D10" s="52">
        <v>22849.29386874225</v>
      </c>
      <c r="E10" s="14">
        <f t="shared" si="0"/>
        <v>28005.579769631971</v>
      </c>
      <c r="F10" s="14">
        <f t="shared" si="1"/>
        <v>30465.72668160926</v>
      </c>
      <c r="G10" s="35"/>
      <c r="H10" s="15">
        <f t="shared" si="2"/>
        <v>22849.29386874225</v>
      </c>
      <c r="I10" s="36"/>
      <c r="J10" s="15">
        <f t="shared" si="3"/>
        <v>22849.29386874225</v>
      </c>
      <c r="K10" s="41" t="s">
        <v>61</v>
      </c>
    </row>
    <row r="11" spans="2:11" s="11" customFormat="1" ht="22.05" customHeight="1" x14ac:dyDescent="0.3">
      <c r="B11" s="58" t="s">
        <v>20</v>
      </c>
      <c r="C11" s="59" t="s">
        <v>9</v>
      </c>
      <c r="D11" s="53">
        <v>30015.0487506555</v>
      </c>
      <c r="E11" s="16">
        <f t="shared" si="0"/>
        <v>36788.394726972176</v>
      </c>
      <c r="F11" s="16">
        <f t="shared" si="1"/>
        <v>40020.067001877251</v>
      </c>
      <c r="G11" s="37"/>
      <c r="H11" s="17">
        <f t="shared" si="2"/>
        <v>30015.0487506555</v>
      </c>
      <c r="I11" s="38"/>
      <c r="J11" s="17">
        <f t="shared" si="3"/>
        <v>30015.0487506555</v>
      </c>
      <c r="K11" s="41" t="s">
        <v>62</v>
      </c>
    </row>
    <row r="12" spans="2:11" s="11" customFormat="1" ht="22.05" customHeight="1" x14ac:dyDescent="0.3">
      <c r="B12" s="45" t="s">
        <v>21</v>
      </c>
      <c r="C12" s="55" t="s">
        <v>64</v>
      </c>
      <c r="D12" s="52">
        <v>34551.857921174997</v>
      </c>
      <c r="E12" s="14">
        <f t="shared" si="0"/>
        <v>42349.002938956954</v>
      </c>
      <c r="F12" s="14">
        <f t="shared" si="1"/>
        <v>46069.146198357193</v>
      </c>
      <c r="G12" s="35"/>
      <c r="H12" s="15">
        <f t="shared" si="2"/>
        <v>34551.857921174997</v>
      </c>
      <c r="I12" s="36"/>
      <c r="J12" s="15">
        <f t="shared" si="3"/>
        <v>34551.857921174997</v>
      </c>
      <c r="K12" s="41" t="s">
        <v>63</v>
      </c>
    </row>
    <row r="13" spans="2:11" x14ac:dyDescent="0.3">
      <c r="B13" s="68" t="s">
        <v>11</v>
      </c>
      <c r="C13" s="69"/>
      <c r="D13" s="70" t="s">
        <v>81</v>
      </c>
      <c r="E13" s="71"/>
      <c r="F13" s="71"/>
      <c r="G13" s="71"/>
      <c r="H13" s="71"/>
      <c r="I13" s="71"/>
      <c r="J13" s="71"/>
      <c r="K13" s="72"/>
    </row>
    <row r="14" spans="2:11" s="11" customFormat="1" ht="22.05" customHeight="1" x14ac:dyDescent="0.3">
      <c r="B14" s="54" t="s">
        <v>22</v>
      </c>
      <c r="C14" s="55">
        <v>25</v>
      </c>
      <c r="D14" s="50">
        <v>36504.789021067503</v>
      </c>
      <c r="E14" s="9">
        <f t="shared" si="0"/>
        <v>44742.642235506704</v>
      </c>
      <c r="F14" s="9">
        <f t="shared" si="1"/>
        <v>48673.054461742606</v>
      </c>
      <c r="G14" s="31"/>
      <c r="H14" s="10">
        <f t="shared" si="2"/>
        <v>36504.789021067503</v>
      </c>
      <c r="I14" s="32"/>
      <c r="J14" s="10">
        <f t="shared" si="3"/>
        <v>36504.789021067503</v>
      </c>
      <c r="K14" s="41" t="s">
        <v>48</v>
      </c>
    </row>
    <row r="15" spans="2:11" s="11" customFormat="1" ht="22.05" customHeight="1" x14ac:dyDescent="0.3">
      <c r="B15" s="56" t="s">
        <v>23</v>
      </c>
      <c r="C15" s="57">
        <v>50</v>
      </c>
      <c r="D15" s="51">
        <v>56785.227366105006</v>
      </c>
      <c r="E15" s="12">
        <f t="shared" si="0"/>
        <v>69599.665699677091</v>
      </c>
      <c r="F15" s="12">
        <f t="shared" si="1"/>
        <v>75713.640273821831</v>
      </c>
      <c r="G15" s="33"/>
      <c r="H15" s="13">
        <f t="shared" si="2"/>
        <v>56785.227366105006</v>
      </c>
      <c r="I15" s="34"/>
      <c r="J15" s="13">
        <f t="shared" si="3"/>
        <v>56785.227366105006</v>
      </c>
      <c r="K15" s="42" t="s">
        <v>49</v>
      </c>
    </row>
    <row r="16" spans="2:11" s="11" customFormat="1" ht="22.05" customHeight="1" x14ac:dyDescent="0.3">
      <c r="B16" s="45" t="s">
        <v>24</v>
      </c>
      <c r="C16" s="55">
        <v>75</v>
      </c>
      <c r="D16" s="52">
        <v>77065.665711142501</v>
      </c>
      <c r="E16" s="14">
        <f t="shared" si="0"/>
        <v>94456.689163847477</v>
      </c>
      <c r="F16" s="14">
        <f t="shared" si="1"/>
        <v>102754.22608590106</v>
      </c>
      <c r="G16" s="35"/>
      <c r="H16" s="15">
        <f t="shared" si="2"/>
        <v>77065.665711142501</v>
      </c>
      <c r="I16" s="36"/>
      <c r="J16" s="15">
        <f t="shared" si="3"/>
        <v>77065.665711142501</v>
      </c>
      <c r="K16" s="43" t="s">
        <v>50</v>
      </c>
    </row>
    <row r="17" spans="2:11" s="11" customFormat="1" ht="22.05" customHeight="1" x14ac:dyDescent="0.3">
      <c r="B17" s="58" t="s">
        <v>25</v>
      </c>
      <c r="C17" s="59">
        <v>100</v>
      </c>
      <c r="D17" s="53">
        <v>97346.104056180004</v>
      </c>
      <c r="E17" s="16">
        <f t="shared" si="0"/>
        <v>119313.71262801786</v>
      </c>
      <c r="F17" s="16">
        <f t="shared" si="1"/>
        <v>129794.81189798028</v>
      </c>
      <c r="G17" s="37"/>
      <c r="H17" s="17">
        <f t="shared" si="2"/>
        <v>97346.104056180004</v>
      </c>
      <c r="I17" s="38"/>
      <c r="J17" s="17">
        <f t="shared" si="3"/>
        <v>97346.104056180004</v>
      </c>
      <c r="K17" s="44" t="s">
        <v>51</v>
      </c>
    </row>
    <row r="18" spans="2:11" s="11" customFormat="1" ht="22.05" customHeight="1" x14ac:dyDescent="0.3">
      <c r="B18" s="45" t="s">
        <v>26</v>
      </c>
      <c r="C18" s="55">
        <v>175</v>
      </c>
      <c r="D18" s="52">
        <v>153229.97860695</v>
      </c>
      <c r="E18" s="14">
        <f t="shared" si="0"/>
        <v>187808.62172928738</v>
      </c>
      <c r="F18" s="14">
        <f t="shared" si="1"/>
        <v>204306.6483579319</v>
      </c>
      <c r="G18" s="35"/>
      <c r="H18" s="15">
        <f t="shared" si="2"/>
        <v>153229.97860695</v>
      </c>
      <c r="I18" s="36"/>
      <c r="J18" s="15">
        <f t="shared" si="3"/>
        <v>153229.97860695</v>
      </c>
      <c r="K18" s="43" t="s">
        <v>52</v>
      </c>
    </row>
    <row r="19" spans="2:11" s="11" customFormat="1" ht="22.05" customHeight="1" x14ac:dyDescent="0.3">
      <c r="B19" s="58" t="s">
        <v>27</v>
      </c>
      <c r="C19" s="59">
        <v>250</v>
      </c>
      <c r="D19" s="53">
        <v>210315.6569115</v>
      </c>
      <c r="E19" s="16">
        <f t="shared" si="0"/>
        <v>257776.53962843365</v>
      </c>
      <c r="F19" s="16">
        <f t="shared" si="1"/>
        <v>280420.8899030438</v>
      </c>
      <c r="G19" s="37"/>
      <c r="H19" s="17">
        <f t="shared" si="2"/>
        <v>210315.6569115</v>
      </c>
      <c r="I19" s="38"/>
      <c r="J19" s="17">
        <f t="shared" si="3"/>
        <v>210315.6569115</v>
      </c>
      <c r="K19" s="44" t="s">
        <v>53</v>
      </c>
    </row>
    <row r="20" spans="2:11" s="11" customFormat="1" ht="22.05" customHeight="1" x14ac:dyDescent="0.3">
      <c r="B20" s="45" t="s">
        <v>28</v>
      </c>
      <c r="C20" s="55">
        <v>375</v>
      </c>
      <c r="D20" s="52">
        <v>267401.33521604998</v>
      </c>
      <c r="E20" s="14">
        <f t="shared" si="0"/>
        <v>327744.45752757991</v>
      </c>
      <c r="F20" s="14">
        <f t="shared" ref="F20" si="4">SUM((D20)*0.3333334)+D20</f>
        <v>356535.13144815562</v>
      </c>
      <c r="G20" s="35"/>
      <c r="H20" s="15">
        <f t="shared" si="2"/>
        <v>267401.33521604998</v>
      </c>
      <c r="I20" s="36"/>
      <c r="J20" s="15">
        <f t="shared" si="3"/>
        <v>267401.33521604998</v>
      </c>
      <c r="K20" s="43" t="s">
        <v>54</v>
      </c>
    </row>
    <row r="21" spans="2:11" s="11" customFormat="1" ht="22.05" customHeight="1" x14ac:dyDescent="0.3">
      <c r="B21" s="58" t="s">
        <v>29</v>
      </c>
      <c r="C21" s="59">
        <v>500</v>
      </c>
      <c r="D21" s="53">
        <v>324487.01352060004</v>
      </c>
      <c r="E21" s="16">
        <f t="shared" si="0"/>
        <v>397712.37542672624</v>
      </c>
      <c r="F21" s="16">
        <f t="shared" si="1"/>
        <v>432649.37299326761</v>
      </c>
      <c r="G21" s="37"/>
      <c r="H21" s="17">
        <f t="shared" si="2"/>
        <v>324487.01352060004</v>
      </c>
      <c r="I21" s="38"/>
      <c r="J21" s="17">
        <f t="shared" si="3"/>
        <v>324487.01352060004</v>
      </c>
      <c r="K21" s="44" t="s">
        <v>55</v>
      </c>
    </row>
    <row r="22" spans="2:11" s="11" customFormat="1" ht="22.05" customHeight="1" x14ac:dyDescent="0.3">
      <c r="B22" s="45" t="s">
        <v>30</v>
      </c>
      <c r="C22" s="55">
        <v>625</v>
      </c>
      <c r="D22" s="52">
        <v>365047.89021067496</v>
      </c>
      <c r="E22" s="14">
        <f t="shared" si="0"/>
        <v>447426.42235506693</v>
      </c>
      <c r="F22" s="14">
        <f t="shared" si="1"/>
        <v>486730.54461742594</v>
      </c>
      <c r="G22" s="35"/>
      <c r="H22" s="15">
        <f t="shared" si="2"/>
        <v>365047.89021067496</v>
      </c>
      <c r="I22" s="36"/>
      <c r="J22" s="15">
        <f t="shared" si="3"/>
        <v>365047.89021067496</v>
      </c>
      <c r="K22" s="43" t="s">
        <v>56</v>
      </c>
    </row>
    <row r="23" spans="2:11" s="11" customFormat="1" ht="22.05" customHeight="1" x14ac:dyDescent="0.3">
      <c r="B23" s="58" t="s">
        <v>31</v>
      </c>
      <c r="C23" s="59">
        <v>750</v>
      </c>
      <c r="D23" s="53">
        <v>405608.76690074999</v>
      </c>
      <c r="E23" s="16">
        <f t="shared" si="0"/>
        <v>497140.46928340773</v>
      </c>
      <c r="F23" s="16">
        <f t="shared" si="1"/>
        <v>540811.71624158439</v>
      </c>
      <c r="G23" s="37"/>
      <c r="H23" s="17">
        <f t="shared" si="2"/>
        <v>405608.76690074999</v>
      </c>
      <c r="I23" s="38"/>
      <c r="J23" s="17">
        <f t="shared" si="3"/>
        <v>405608.76690074999</v>
      </c>
      <c r="K23" s="44" t="s">
        <v>57</v>
      </c>
    </row>
    <row r="24" spans="2:11" s="11" customFormat="1" ht="22.05" customHeight="1" thickBot="1" x14ac:dyDescent="0.35">
      <c r="B24" s="45" t="s">
        <v>32</v>
      </c>
      <c r="C24" s="60">
        <v>1000</v>
      </c>
      <c r="D24" s="52">
        <v>486730.52028090006</v>
      </c>
      <c r="E24" s="14">
        <f t="shared" si="0"/>
        <v>596568.56314008939</v>
      </c>
      <c r="F24" s="14">
        <f t="shared" si="1"/>
        <v>648974.05948990141</v>
      </c>
      <c r="G24" s="35"/>
      <c r="H24" s="15">
        <f t="shared" si="2"/>
        <v>486730.52028090006</v>
      </c>
      <c r="I24" s="36"/>
      <c r="J24" s="15">
        <f t="shared" si="3"/>
        <v>486730.52028090006</v>
      </c>
      <c r="K24" s="48" t="s">
        <v>58</v>
      </c>
    </row>
    <row r="25" spans="2:11" ht="15" thickBot="1" x14ac:dyDescent="0.35">
      <c r="B25" s="23"/>
      <c r="C25" s="24"/>
      <c r="D25" s="20"/>
      <c r="E25" s="22"/>
      <c r="F25" s="22"/>
      <c r="G25" s="20"/>
      <c r="H25" s="22"/>
      <c r="I25" s="21"/>
      <c r="J25" s="22"/>
      <c r="K25" s="25"/>
    </row>
    <row r="26" spans="2:11" ht="15" thickBot="1" x14ac:dyDescent="0.35">
      <c r="B26" s="73" t="s">
        <v>3</v>
      </c>
      <c r="C26" s="74"/>
      <c r="D26" s="74"/>
      <c r="E26" s="74"/>
      <c r="F26" s="74"/>
      <c r="G26" s="74"/>
      <c r="H26" s="74"/>
      <c r="I26" s="74"/>
      <c r="J26" s="74"/>
      <c r="K26" s="75"/>
    </row>
    <row r="28" spans="2:11" x14ac:dyDescent="0.3">
      <c r="D28" s="46"/>
      <c r="E28" s="47"/>
    </row>
    <row r="29" spans="2:11" ht="15" thickBot="1" x14ac:dyDescent="0.35"/>
    <row r="30" spans="2:11" ht="30" customHeight="1" thickBot="1" x14ac:dyDescent="0.35">
      <c r="B30" s="76" t="s">
        <v>33</v>
      </c>
      <c r="C30" s="77"/>
      <c r="D30" s="78"/>
      <c r="I30" s="62" t="s">
        <v>12</v>
      </c>
    </row>
    <row r="31" spans="2:11" s="7" customFormat="1" ht="58.2" thickBot="1" x14ac:dyDescent="0.35">
      <c r="B31" s="3" t="s">
        <v>34</v>
      </c>
      <c r="C31" s="3" t="s">
        <v>5</v>
      </c>
      <c r="D31" s="4" t="s">
        <v>46</v>
      </c>
      <c r="E31" s="4" t="s">
        <v>14</v>
      </c>
      <c r="F31" s="4" t="s">
        <v>15</v>
      </c>
      <c r="G31" s="5" t="s">
        <v>86</v>
      </c>
      <c r="H31" s="6" t="s">
        <v>78</v>
      </c>
      <c r="I31" s="6" t="s">
        <v>16</v>
      </c>
      <c r="J31" s="6" t="s">
        <v>79</v>
      </c>
      <c r="K31" s="3" t="s">
        <v>0</v>
      </c>
    </row>
    <row r="32" spans="2:11" x14ac:dyDescent="0.3">
      <c r="B32" s="96" t="s">
        <v>47</v>
      </c>
      <c r="C32" s="97"/>
      <c r="D32" s="98"/>
      <c r="E32" s="82" t="s">
        <v>76</v>
      </c>
      <c r="F32" s="95"/>
      <c r="G32" s="95"/>
      <c r="H32" s="95"/>
      <c r="I32" s="95"/>
      <c r="J32" s="95"/>
      <c r="K32" s="83"/>
    </row>
    <row r="33" spans="2:11" s="11" customFormat="1" ht="22.05" customHeight="1" x14ac:dyDescent="0.3">
      <c r="B33" s="54" t="s">
        <v>35</v>
      </c>
      <c r="C33" s="55">
        <v>25</v>
      </c>
      <c r="D33" s="50">
        <v>2474.8985062342299</v>
      </c>
      <c r="E33" s="9">
        <f>SUM((D33)*0.225665)+D33</f>
        <v>3033.3964776435773</v>
      </c>
      <c r="F33" s="9">
        <f>SUM((D33)*0.3333334)+D33</f>
        <v>3299.8648399722069</v>
      </c>
      <c r="G33" s="31"/>
      <c r="H33" s="10">
        <f>SUM((D33)*G33)+D33</f>
        <v>2474.8985062342299</v>
      </c>
      <c r="I33" s="32"/>
      <c r="J33" s="10">
        <f>SUM((D33)*I33)+H33</f>
        <v>2474.8985062342299</v>
      </c>
      <c r="K33" s="26" t="s">
        <v>65</v>
      </c>
    </row>
    <row r="34" spans="2:11" s="11" customFormat="1" ht="22.05" customHeight="1" x14ac:dyDescent="0.3">
      <c r="B34" s="56" t="s">
        <v>36</v>
      </c>
      <c r="C34" s="57">
        <v>50</v>
      </c>
      <c r="D34" s="51">
        <v>4784.8037787195099</v>
      </c>
      <c r="E34" s="12">
        <f t="shared" ref="E34:E43" si="5">SUM((D34)*0.225665)+D34</f>
        <v>5864.5665234442477</v>
      </c>
      <c r="F34" s="12">
        <f t="shared" ref="F34:F43" si="6">SUM((D34)*0.3333334)+D34</f>
        <v>6379.7386906129323</v>
      </c>
      <c r="G34" s="33"/>
      <c r="H34" s="13">
        <f t="shared" ref="H34:H43" si="7">SUM((D34)*G34)+D34</f>
        <v>4784.8037787195099</v>
      </c>
      <c r="I34" s="34"/>
      <c r="J34" s="13">
        <f t="shared" ref="J34:J43" si="8">SUM((D34)*I34)+H34</f>
        <v>4784.8037787195099</v>
      </c>
      <c r="K34" s="40" t="s">
        <v>66</v>
      </c>
    </row>
    <row r="35" spans="2:11" s="11" customFormat="1" ht="22.05" customHeight="1" x14ac:dyDescent="0.3">
      <c r="B35" s="45" t="s">
        <v>37</v>
      </c>
      <c r="C35" s="55">
        <v>75</v>
      </c>
      <c r="D35" s="52">
        <v>7012.2124343303176</v>
      </c>
      <c r="E35" s="14">
        <f t="shared" si="5"/>
        <v>8594.6233533234681</v>
      </c>
      <c r="F35" s="14">
        <f t="shared" si="6"/>
        <v>9349.6170465879186</v>
      </c>
      <c r="G35" s="35"/>
      <c r="H35" s="15">
        <f t="shared" si="7"/>
        <v>7012.2124343303176</v>
      </c>
      <c r="I35" s="36"/>
      <c r="J35" s="15">
        <f t="shared" si="8"/>
        <v>7012.2124343303176</v>
      </c>
      <c r="K35" s="27" t="s">
        <v>67</v>
      </c>
    </row>
    <row r="36" spans="2:11" s="11" customFormat="1" ht="22.05" customHeight="1" x14ac:dyDescent="0.3">
      <c r="B36" s="58" t="s">
        <v>38</v>
      </c>
      <c r="C36" s="59">
        <v>100</v>
      </c>
      <c r="D36" s="53">
        <v>9239.6210899411253</v>
      </c>
      <c r="E36" s="16">
        <f t="shared" si="5"/>
        <v>11324.68018320269</v>
      </c>
      <c r="F36" s="16">
        <f t="shared" si="6"/>
        <v>12319.495402562907</v>
      </c>
      <c r="G36" s="37"/>
      <c r="H36" s="17">
        <f t="shared" si="7"/>
        <v>9239.6210899411253</v>
      </c>
      <c r="I36" s="38"/>
      <c r="J36" s="17">
        <f t="shared" si="8"/>
        <v>9239.6210899411253</v>
      </c>
      <c r="K36" s="28" t="s">
        <v>68</v>
      </c>
    </row>
    <row r="37" spans="2:11" s="11" customFormat="1" ht="22.05" customHeight="1" x14ac:dyDescent="0.3">
      <c r="B37" s="45" t="s">
        <v>39</v>
      </c>
      <c r="C37" s="55">
        <v>175</v>
      </c>
      <c r="D37" s="52">
        <v>18479.242179882251</v>
      </c>
      <c r="E37" s="14">
        <f t="shared" si="5"/>
        <v>22649.360366405381</v>
      </c>
      <c r="F37" s="14">
        <f t="shared" si="6"/>
        <v>24638.990805125813</v>
      </c>
      <c r="G37" s="35"/>
      <c r="H37" s="15">
        <f t="shared" si="7"/>
        <v>18479.242179882251</v>
      </c>
      <c r="I37" s="36"/>
      <c r="J37" s="15">
        <f t="shared" si="8"/>
        <v>18479.242179882251</v>
      </c>
      <c r="K37" s="27" t="s">
        <v>69</v>
      </c>
    </row>
    <row r="38" spans="2:11" s="11" customFormat="1" ht="22.05" customHeight="1" x14ac:dyDescent="0.3">
      <c r="B38" s="58" t="s">
        <v>40</v>
      </c>
      <c r="C38" s="59">
        <v>250</v>
      </c>
      <c r="D38" s="53">
        <v>27718.863269823378</v>
      </c>
      <c r="E38" s="16">
        <f t="shared" si="5"/>
        <v>33974.040549608071</v>
      </c>
      <c r="F38" s="16">
        <f t="shared" si="6"/>
        <v>36958.486207688722</v>
      </c>
      <c r="G38" s="37"/>
      <c r="H38" s="17">
        <f t="shared" si="7"/>
        <v>27718.863269823378</v>
      </c>
      <c r="I38" s="38"/>
      <c r="J38" s="17">
        <f t="shared" si="8"/>
        <v>27718.863269823378</v>
      </c>
      <c r="K38" s="28" t="s">
        <v>70</v>
      </c>
    </row>
    <row r="39" spans="2:11" s="11" customFormat="1" ht="22.05" customHeight="1" x14ac:dyDescent="0.3">
      <c r="B39" s="45" t="s">
        <v>41</v>
      </c>
      <c r="C39" s="55">
        <v>375</v>
      </c>
      <c r="D39" s="52">
        <v>36958.484359764501</v>
      </c>
      <c r="E39" s="14">
        <f t="shared" si="5"/>
        <v>45298.720732810762</v>
      </c>
      <c r="F39" s="14">
        <f t="shared" si="6"/>
        <v>49277.981610251627</v>
      </c>
      <c r="G39" s="35"/>
      <c r="H39" s="15">
        <f t="shared" si="7"/>
        <v>36958.484359764501</v>
      </c>
      <c r="I39" s="36"/>
      <c r="J39" s="15">
        <f t="shared" si="8"/>
        <v>36958.484359764501</v>
      </c>
      <c r="K39" s="27" t="s">
        <v>71</v>
      </c>
    </row>
    <row r="40" spans="2:11" s="11" customFormat="1" ht="22.05" customHeight="1" x14ac:dyDescent="0.3">
      <c r="B40" s="58" t="s">
        <v>42</v>
      </c>
      <c r="C40" s="59">
        <v>500</v>
      </c>
      <c r="D40" s="53">
        <v>46198.105449705625</v>
      </c>
      <c r="E40" s="16">
        <f t="shared" si="5"/>
        <v>56623.400916013445</v>
      </c>
      <c r="F40" s="16">
        <f t="shared" si="6"/>
        <v>61597.477012814532</v>
      </c>
      <c r="G40" s="37"/>
      <c r="H40" s="17">
        <f t="shared" si="7"/>
        <v>46198.105449705625</v>
      </c>
      <c r="I40" s="38"/>
      <c r="J40" s="17">
        <f t="shared" si="8"/>
        <v>46198.105449705625</v>
      </c>
      <c r="K40" s="28" t="s">
        <v>72</v>
      </c>
    </row>
    <row r="41" spans="2:11" s="11" customFormat="1" ht="22.05" customHeight="1" x14ac:dyDescent="0.3">
      <c r="B41" s="45" t="s">
        <v>43</v>
      </c>
      <c r="C41" s="55">
        <v>625</v>
      </c>
      <c r="D41" s="52">
        <v>57335.148727759661</v>
      </c>
      <c r="E41" s="14">
        <f t="shared" si="5"/>
        <v>70273.685065409547</v>
      </c>
      <c r="F41" s="14">
        <f t="shared" si="6"/>
        <v>76446.868792689464</v>
      </c>
      <c r="G41" s="35"/>
      <c r="H41" s="15">
        <f t="shared" si="7"/>
        <v>57335.148727759661</v>
      </c>
      <c r="I41" s="36"/>
      <c r="J41" s="15">
        <f t="shared" si="8"/>
        <v>57335.148727759661</v>
      </c>
      <c r="K41" s="27" t="s">
        <v>73</v>
      </c>
    </row>
    <row r="42" spans="2:11" s="11" customFormat="1" ht="22.05" customHeight="1" x14ac:dyDescent="0.3">
      <c r="B42" s="58" t="s">
        <v>44</v>
      </c>
      <c r="C42" s="59">
        <v>750</v>
      </c>
      <c r="D42" s="53">
        <v>68472.192005813675</v>
      </c>
      <c r="E42" s="16">
        <f t="shared" si="5"/>
        <v>83923.96921480562</v>
      </c>
      <c r="F42" s="16">
        <f t="shared" si="6"/>
        <v>91296.260572564366</v>
      </c>
      <c r="G42" s="37"/>
      <c r="H42" s="17">
        <f t="shared" si="7"/>
        <v>68472.192005813675</v>
      </c>
      <c r="I42" s="38"/>
      <c r="J42" s="17">
        <f t="shared" si="8"/>
        <v>68472.192005813675</v>
      </c>
      <c r="K42" s="28" t="s">
        <v>74</v>
      </c>
    </row>
    <row r="43" spans="2:11" s="11" customFormat="1" ht="22.05" customHeight="1" thickBot="1" x14ac:dyDescent="0.35">
      <c r="B43" s="45" t="s">
        <v>45</v>
      </c>
      <c r="C43" s="60">
        <v>1000</v>
      </c>
      <c r="D43" s="52">
        <v>90746.278561921761</v>
      </c>
      <c r="E43" s="14">
        <f t="shared" si="5"/>
        <v>111224.53751359784</v>
      </c>
      <c r="F43" s="14">
        <f t="shared" si="6"/>
        <v>120995.04413231424</v>
      </c>
      <c r="G43" s="35"/>
      <c r="H43" s="15">
        <f t="shared" si="7"/>
        <v>90746.278561921761</v>
      </c>
      <c r="I43" s="36"/>
      <c r="J43" s="15">
        <f t="shared" si="8"/>
        <v>90746.278561921761</v>
      </c>
      <c r="K43" s="49" t="s">
        <v>75</v>
      </c>
    </row>
    <row r="44" spans="2:11" ht="15" thickBot="1" x14ac:dyDescent="0.35">
      <c r="B44" s="23"/>
      <c r="C44" s="24"/>
      <c r="D44" s="20"/>
      <c r="E44" s="22"/>
      <c r="F44" s="22"/>
      <c r="G44" s="20"/>
      <c r="H44" s="22"/>
      <c r="I44" s="21"/>
      <c r="J44" s="22"/>
      <c r="K44" s="39"/>
    </row>
  </sheetData>
  <mergeCells count="12">
    <mergeCell ref="B2:D2"/>
    <mergeCell ref="B3:D3"/>
    <mergeCell ref="B4:D4"/>
    <mergeCell ref="B7:C7"/>
    <mergeCell ref="D7:K7"/>
    <mergeCell ref="B32:D32"/>
    <mergeCell ref="E32:K32"/>
    <mergeCell ref="B30:D30"/>
    <mergeCell ref="B5:D5"/>
    <mergeCell ref="B26:K26"/>
    <mergeCell ref="B13:C13"/>
    <mergeCell ref="D13:K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TX DIR Direct Pricing</vt:lpstr>
      <vt:lpstr>Reseller Retail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Clara Alessi</cp:lastModifiedBy>
  <dcterms:created xsi:type="dcterms:W3CDTF">2019-04-17T22:04:04Z</dcterms:created>
  <dcterms:modified xsi:type="dcterms:W3CDTF">2022-12-21T17:37:46Z</dcterms:modified>
</cp:coreProperties>
</file>